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3955" windowHeight="138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51" i="1" l="1"/>
  <c r="H51" i="1"/>
  <c r="J51" i="1" s="1"/>
  <c r="I51" i="1"/>
  <c r="K51" i="1" s="1"/>
  <c r="I49" i="1"/>
  <c r="K49" i="1" s="1"/>
  <c r="H49" i="1"/>
  <c r="J49" i="1" s="1"/>
  <c r="G49" i="1"/>
  <c r="J46" i="1"/>
  <c r="I46" i="1"/>
  <c r="K46" i="1" s="1"/>
  <c r="H46" i="1"/>
  <c r="G46" i="1"/>
  <c r="I52" i="1" l="1"/>
  <c r="K52" i="1" s="1"/>
  <c r="H52" i="1"/>
  <c r="J52" i="1" s="1"/>
  <c r="G52" i="1"/>
  <c r="I50" i="1"/>
  <c r="K50" i="1" s="1"/>
  <c r="H50" i="1"/>
  <c r="J50" i="1" s="1"/>
  <c r="G50" i="1"/>
  <c r="I48" i="1"/>
  <c r="K48" i="1" s="1"/>
  <c r="H48" i="1"/>
  <c r="J48" i="1" s="1"/>
  <c r="G48" i="1"/>
  <c r="I47" i="1"/>
  <c r="K47" i="1" s="1"/>
  <c r="H47" i="1"/>
  <c r="J47" i="1" s="1"/>
  <c r="G47" i="1"/>
  <c r="I45" i="1"/>
  <c r="K45" i="1" s="1"/>
  <c r="H45" i="1"/>
  <c r="J45" i="1" s="1"/>
  <c r="G45" i="1"/>
  <c r="I44" i="1"/>
  <c r="K44" i="1" s="1"/>
  <c r="H44" i="1"/>
  <c r="J44" i="1" s="1"/>
  <c r="G44" i="1"/>
  <c r="I43" i="1"/>
  <c r="K43" i="1" s="1"/>
  <c r="H43" i="1"/>
  <c r="J43" i="1" s="1"/>
  <c r="G43" i="1"/>
  <c r="I42" i="1"/>
  <c r="K42" i="1" s="1"/>
  <c r="H42" i="1"/>
  <c r="J42" i="1" s="1"/>
  <c r="G42" i="1"/>
  <c r="I41" i="1"/>
  <c r="K41" i="1" s="1"/>
  <c r="H41" i="1"/>
  <c r="J41" i="1" s="1"/>
  <c r="G41" i="1"/>
  <c r="I40" i="1"/>
  <c r="K40" i="1" s="1"/>
  <c r="H40" i="1"/>
  <c r="J40" i="1" s="1"/>
  <c r="G40" i="1"/>
  <c r="I39" i="1"/>
  <c r="H39" i="1"/>
  <c r="H53" i="1" s="1"/>
  <c r="G39" i="1"/>
  <c r="I34" i="1"/>
  <c r="K34" i="1" s="1"/>
  <c r="H34" i="1"/>
  <c r="J34" i="1" s="1"/>
  <c r="G34" i="1"/>
  <c r="I32" i="1"/>
  <c r="K32" i="1" s="1"/>
  <c r="H32" i="1"/>
  <c r="J32" i="1" s="1"/>
  <c r="G32" i="1"/>
  <c r="I31" i="1"/>
  <c r="K31" i="1" s="1"/>
  <c r="H31" i="1"/>
  <c r="J31" i="1" s="1"/>
  <c r="G31" i="1"/>
  <c r="I30" i="1"/>
  <c r="K30" i="1" s="1"/>
  <c r="H30" i="1"/>
  <c r="J30" i="1" s="1"/>
  <c r="G30" i="1"/>
  <c r="I29" i="1"/>
  <c r="K29" i="1" s="1"/>
  <c r="H29" i="1"/>
  <c r="J29" i="1" s="1"/>
  <c r="G29" i="1"/>
  <c r="I28" i="1"/>
  <c r="K28" i="1" s="1"/>
  <c r="H28" i="1"/>
  <c r="J28" i="1" s="1"/>
  <c r="G28" i="1"/>
  <c r="I23" i="1"/>
  <c r="K23" i="1" s="1"/>
  <c r="H23" i="1"/>
  <c r="J23" i="1" s="1"/>
  <c r="G23" i="1"/>
  <c r="I22" i="1"/>
  <c r="K22" i="1" s="1"/>
  <c r="H22" i="1"/>
  <c r="J22" i="1" s="1"/>
  <c r="G22" i="1"/>
  <c r="I21" i="1"/>
  <c r="K21" i="1" s="1"/>
  <c r="H21" i="1"/>
  <c r="J21" i="1" s="1"/>
  <c r="G21" i="1"/>
  <c r="I20" i="1"/>
  <c r="K20" i="1" s="1"/>
  <c r="H20" i="1"/>
  <c r="J20" i="1" s="1"/>
  <c r="G20" i="1"/>
  <c r="I18" i="1"/>
  <c r="K18" i="1" s="1"/>
  <c r="H18" i="1"/>
  <c r="J18" i="1" s="1"/>
  <c r="G18" i="1"/>
  <c r="I17" i="1"/>
  <c r="K17" i="1" s="1"/>
  <c r="H17" i="1"/>
  <c r="J17" i="1" s="1"/>
  <c r="G17" i="1"/>
  <c r="I16" i="1"/>
  <c r="K16" i="1" s="1"/>
  <c r="H16" i="1"/>
  <c r="J16" i="1" s="1"/>
  <c r="G16" i="1"/>
  <c r="I15" i="1"/>
  <c r="K15" i="1" s="1"/>
  <c r="H15" i="1"/>
  <c r="J15" i="1" s="1"/>
  <c r="G15" i="1"/>
  <c r="I14" i="1"/>
  <c r="K14" i="1" s="1"/>
  <c r="H14" i="1"/>
  <c r="J14" i="1" s="1"/>
  <c r="G14" i="1"/>
  <c r="I11" i="1"/>
  <c r="K11" i="1" s="1"/>
  <c r="H11" i="1"/>
  <c r="J11" i="1" s="1"/>
  <c r="G11" i="1"/>
  <c r="I10" i="1"/>
  <c r="K10" i="1" s="1"/>
  <c r="H10" i="1"/>
  <c r="J10" i="1" s="1"/>
  <c r="G10" i="1"/>
  <c r="I9" i="1"/>
  <c r="K9" i="1" s="1"/>
  <c r="H9" i="1"/>
  <c r="J9" i="1" s="1"/>
  <c r="G9" i="1"/>
  <c r="I8" i="1"/>
  <c r="K8" i="1" s="1"/>
  <c r="H8" i="1"/>
  <c r="J8" i="1" s="1"/>
  <c r="G8" i="1"/>
  <c r="I7" i="1"/>
  <c r="K7" i="1" s="1"/>
  <c r="H7" i="1"/>
  <c r="J7" i="1" s="1"/>
  <c r="G7" i="1"/>
  <c r="I6" i="1"/>
  <c r="K6" i="1" s="1"/>
  <c r="H6" i="1"/>
  <c r="J6" i="1" s="1"/>
  <c r="G6" i="1"/>
  <c r="I5" i="1"/>
  <c r="H5" i="1"/>
  <c r="G5" i="1"/>
  <c r="I53" i="1" l="1"/>
  <c r="G24" i="1"/>
  <c r="J5" i="1"/>
  <c r="J24" i="1" s="1"/>
  <c r="H24" i="1"/>
  <c r="K5" i="1"/>
  <c r="K24" i="1" s="1"/>
  <c r="I24" i="1"/>
  <c r="G53" i="1"/>
  <c r="J39" i="1"/>
  <c r="J53" i="1" s="1"/>
  <c r="K35" i="1"/>
  <c r="G35" i="1"/>
  <c r="J35" i="1"/>
  <c r="I35" i="1"/>
  <c r="H35" i="1"/>
  <c r="K39" i="1"/>
  <c r="K53" i="1" s="1"/>
  <c r="K57" i="1" l="1"/>
  <c r="K55" i="1"/>
</calcChain>
</file>

<file path=xl/sharedStrings.xml><?xml version="1.0" encoding="utf-8"?>
<sst xmlns="http://schemas.openxmlformats.org/spreadsheetml/2006/main" count="122" uniqueCount="84">
  <si>
    <t>1 MESEC</t>
  </si>
  <si>
    <t>48 MESECEV</t>
  </si>
  <si>
    <t>Opis storitve / blaga</t>
  </si>
  <si>
    <t>EM</t>
  </si>
  <si>
    <t>Okvirno število EM/mesec</t>
  </si>
  <si>
    <t>Cena na EM v € brez DDV</t>
  </si>
  <si>
    <t>DDV %</t>
  </si>
  <si>
    <t>Cena na enoto mere v € z DDV</t>
  </si>
  <si>
    <t>Vrednost v € brez DDV</t>
  </si>
  <si>
    <t>Vrednost                   v € z DDV</t>
  </si>
  <si>
    <t>IP telefonija</t>
  </si>
  <si>
    <t>Cena naročnine in najema IP telefonije</t>
  </si>
  <si>
    <t>Naročnina  PSTN telefonske linije</t>
  </si>
  <si>
    <t>ena naročnina</t>
  </si>
  <si>
    <t>Naročnina  IP telefonskega aparata - osnovni</t>
  </si>
  <si>
    <t>Naročnina IP telefonskega aparata - tajniški</t>
  </si>
  <si>
    <t>Avtomatska distribucija klicev - interaktivni odzivnik</t>
  </si>
  <si>
    <t>Prednajava klicev</t>
  </si>
  <si>
    <t>Interaktivni glasovni odzivnik</t>
  </si>
  <si>
    <t>Snemalnik klicev</t>
  </si>
  <si>
    <t>Cena klicev iz fiksnega v fiksno omrežje</t>
  </si>
  <si>
    <t>Amis</t>
  </si>
  <si>
    <t>minuta</t>
  </si>
  <si>
    <t>Telemach</t>
  </si>
  <si>
    <t>T-2</t>
  </si>
  <si>
    <t>Telekom</t>
  </si>
  <si>
    <t>Ostali Simobil, Detel Global, Softnet, Mega, 7E, Voljatel, ...)</t>
  </si>
  <si>
    <t>Telekom Slovenije</t>
  </si>
  <si>
    <t>Simobil</t>
  </si>
  <si>
    <t>ostala Slovenska mobilna omrežja</t>
  </si>
  <si>
    <t>Skupaj storitve IP telefonije</t>
  </si>
  <si>
    <t>Mobilna telefonija</t>
  </si>
  <si>
    <t>Cena naročnin in zakupa</t>
  </si>
  <si>
    <t>Cena mesečne naročnine - paket</t>
  </si>
  <si>
    <t>Cena minuta pogovora v tuja stacionarna omrežja v območje EU</t>
  </si>
  <si>
    <t>Cena minuta pogovora v tuja mobilna omrežja v območje EU</t>
  </si>
  <si>
    <t>Cena gostovanja v državah EU na dan</t>
  </si>
  <si>
    <t>dan</t>
  </si>
  <si>
    <t>Cena mesečne naročnine - telemetrija - 100 MB</t>
  </si>
  <si>
    <t>Cena storitev v mobilnem omrežje (v primeru preseženih količin)</t>
  </si>
  <si>
    <t xml:space="preserve">Cena prenosa podatkov - dodatne količine 5 GB </t>
  </si>
  <si>
    <t>Skupaj storitve mobilne telefonije:</t>
  </si>
  <si>
    <t>Strošek omrežnih naprav</t>
  </si>
  <si>
    <t>Skladovno stikalo 24 port 1 Gbps uplink</t>
  </si>
  <si>
    <t>kos</t>
  </si>
  <si>
    <t>Skladovno stikalo 24 port 10 Gbps uplink</t>
  </si>
  <si>
    <t>Skladovno stikalo 24 port PoE 1 Gbps uplink</t>
  </si>
  <si>
    <t>Skladovno stikalo 24 port PoE 10 Gbps uplink</t>
  </si>
  <si>
    <t>Skladovno stikalo 48 port 1 Gbps uplink</t>
  </si>
  <si>
    <t>Skladovno stikalo 48 port 10 Gbps uplink</t>
  </si>
  <si>
    <t>Skladovno stikalo 48 port PoE 1 Gbps uplink</t>
  </si>
  <si>
    <t>Modul za skladovno povezavo ponujenih stikal</t>
  </si>
  <si>
    <t>Nadzorni sistem</t>
  </si>
  <si>
    <t>Skupaj najem omrežnih naprav</t>
  </si>
  <si>
    <t>Skupna ponudbena vrednost brez DDV za obdobje 48 mesecev:</t>
  </si>
  <si>
    <t>EUR</t>
  </si>
  <si>
    <t>število:</t>
  </si>
  <si>
    <t>Pokritost področja s signalom LTE v % v Sloveniji</t>
  </si>
  <si>
    <t>%</t>
  </si>
  <si>
    <t>Ponudnik je dolžan ponuditi vse storitve in blago, ki je predmet razpisa, sicer bo naročnik ponudbo zavrnil kot nepopolno.</t>
  </si>
  <si>
    <t>Ponudnik mora obrazec predračuna izpolniti v celoti.</t>
  </si>
  <si>
    <t>Vsebine obrazca predračuna ni dovoljeno spreminjati!</t>
  </si>
  <si>
    <t>Potrjujemo, da smo ponudbo oblikovali pod pogoji razpisne dokumentacije.</t>
  </si>
  <si>
    <t>Žig ponudnika in podpis odgovorne osebe:</t>
  </si>
  <si>
    <t>V/Na</t>
  </si>
  <si>
    <t>, dne</t>
  </si>
  <si>
    <t>Cena klicev iz fiksnega v mobilno omrežje</t>
  </si>
  <si>
    <t>Največji procent ponujenega  popusta na akcijsko ceno mobilnih aparatov</t>
  </si>
  <si>
    <t>SFP+ moduli za vlakna single mode</t>
  </si>
  <si>
    <t>Najem omrežnih storitev</t>
  </si>
  <si>
    <t>Skupno število lastnih baznih postaj in notranjih repetitorjev v Sloveniji:</t>
  </si>
  <si>
    <t>24.1</t>
  </si>
  <si>
    <t>24.2</t>
  </si>
  <si>
    <t>25</t>
  </si>
  <si>
    <t>26.1</t>
  </si>
  <si>
    <t>26.2</t>
  </si>
  <si>
    <t>25.1</t>
  </si>
  <si>
    <t>24.3</t>
  </si>
  <si>
    <t>24.4</t>
  </si>
  <si>
    <t>26</t>
  </si>
  <si>
    <t>Dodatni 8 portni SFP+ modul za stikalo Cisco 
Catalyst 4500-X</t>
  </si>
  <si>
    <t>Modul za skladovno povezavo obstoječih
stikal CISCO 2960-X</t>
  </si>
  <si>
    <t>Garancijsko in pogarancijsko vzdrževanje 
obstoječega stikala CISCO 4500-X s časom popravila naslednji delovni dan</t>
  </si>
  <si>
    <t>SFP+ moduli za vlakna multi mode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</si>
</sst>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0"/>
    <numFmt numFmtId="165" formatCode="#,##0.00\ &quot;€&quot;"/>
    <numFmt numFmtId="166" formatCode="#,##0.00000\ &quot;€&quot;"/>
    <numFmt numFmtId="167" formatCode="_-* #,##0.00000\ [$€-1]_-;\-* #,##0.00000\ [$€-1]_-;_-* &quot;-&quot;?????\ [$€-1]_-;_-@_-"/>
    <numFmt numFmtId="168" formatCode="_-* #,##0.00\ [$€-1]_-;\-* #,##0.00\ [$€-1]_-;_-* &quot;-&quot;??\ [$€-1]_-;_-@_-"/>
    <numFmt numFmtId="169" formatCode="#,##0_ ;\-#,##0\ "/>
    <numFmt numFmtId="170" formatCode="0.00000%"/>
    <numFmt numFmtId="171" formatCode="#,##0.00_ ;\-#,##0.00\ "/>
    <numFmt numFmtId="172" formatCode="_-* #,##0.0000\ [$€-1]_-;\-* #,##0.00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9FAD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164" fontId="2" fillId="2" borderId="2" xfId="0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horizontal="right" vertical="center" wrapText="1"/>
    </xf>
    <xf numFmtId="165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9" fontId="3" fillId="0" borderId="3" xfId="3" applyFont="1" applyBorder="1" applyAlignment="1" applyProtection="1">
      <alignment horizontal="center" vertical="center" wrapText="1"/>
    </xf>
    <xf numFmtId="165" fontId="3" fillId="0" borderId="3" xfId="0" applyNumberFormat="1" applyFont="1" applyFill="1" applyBorder="1" applyAlignment="1" applyProtection="1">
      <alignment horizontal="right" vertical="center" wrapText="1"/>
    </xf>
    <xf numFmtId="0" fontId="3" fillId="5" borderId="3" xfId="0" applyFont="1" applyFill="1" applyBorder="1" applyAlignment="1" applyProtection="1">
      <alignment vertical="center" wrapText="1"/>
    </xf>
    <xf numFmtId="0" fontId="3" fillId="5" borderId="3" xfId="0" applyFont="1" applyFill="1" applyBorder="1" applyAlignment="1" applyProtection="1">
      <alignment horizontal="right" vertical="center" wrapText="1"/>
    </xf>
    <xf numFmtId="166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166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vertical="center" wrapText="1"/>
    </xf>
    <xf numFmtId="0" fontId="5" fillId="5" borderId="6" xfId="0" applyFont="1" applyFill="1" applyBorder="1" applyAlignment="1" applyProtection="1">
      <alignment horizontal="right" vertical="center" wrapText="1"/>
    </xf>
    <xf numFmtId="9" fontId="3" fillId="0" borderId="6" xfId="3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/>
    </xf>
    <xf numFmtId="167" fontId="2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0" fontId="3" fillId="5" borderId="3" xfId="0" applyFont="1" applyFill="1" applyBorder="1" applyAlignment="1" applyProtection="1">
      <alignment horizontal="center" vertical="center" wrapText="1"/>
    </xf>
    <xf numFmtId="9" fontId="3" fillId="5" borderId="3" xfId="3" applyFont="1" applyFill="1" applyBorder="1" applyAlignment="1" applyProtection="1">
      <alignment horizontal="center" vertical="center" wrapText="1"/>
    </xf>
    <xf numFmtId="165" fontId="3" fillId="5" borderId="3" xfId="0" applyNumberFormat="1" applyFon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164" fontId="7" fillId="0" borderId="2" xfId="0" applyNumberFormat="1" applyFont="1" applyBorder="1" applyAlignment="1" applyProtection="1">
      <alignment vertical="center"/>
    </xf>
    <xf numFmtId="0" fontId="8" fillId="5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/>
    <xf numFmtId="0" fontId="8" fillId="5" borderId="3" xfId="0" applyFont="1" applyFill="1" applyBorder="1" applyAlignment="1" applyProtection="1">
      <alignment horizontal="right" vertical="center" wrapText="1"/>
    </xf>
    <xf numFmtId="0" fontId="7" fillId="0" borderId="7" xfId="0" applyFont="1" applyBorder="1" applyAlignment="1" applyProtection="1">
      <alignment vertical="center"/>
    </xf>
    <xf numFmtId="164" fontId="7" fillId="0" borderId="7" xfId="0" applyNumberFormat="1" applyFont="1" applyBorder="1" applyAlignment="1" applyProtection="1">
      <alignment vertical="center"/>
    </xf>
    <xf numFmtId="0" fontId="6" fillId="6" borderId="3" xfId="0" applyFont="1" applyFill="1" applyBorder="1" applyAlignment="1" applyProtection="1">
      <alignment horizontal="center" vertical="center" wrapText="1"/>
    </xf>
    <xf numFmtId="168" fontId="2" fillId="6" borderId="3" xfId="0" applyNumberFormat="1" applyFont="1" applyFill="1" applyBorder="1" applyAlignment="1" applyProtection="1">
      <alignment horizontal="center" vertical="center" wrapText="1"/>
    </xf>
    <xf numFmtId="167" fontId="2" fillId="6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168" fontId="2" fillId="0" borderId="0" xfId="0" applyNumberFormat="1" applyFont="1" applyFill="1" applyBorder="1" applyAlignment="1" applyProtection="1">
      <alignment horizontal="center" vertical="center" wrapText="1"/>
    </xf>
    <xf numFmtId="167" fontId="2" fillId="0" borderId="0" xfId="0" applyNumberFormat="1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164" fontId="2" fillId="7" borderId="2" xfId="0" applyNumberFormat="1" applyFont="1" applyFill="1" applyBorder="1" applyAlignment="1" applyProtection="1">
      <alignment horizontal="right" vertical="center" wrapText="1"/>
    </xf>
    <xf numFmtId="169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7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horizontal="left"/>
    </xf>
    <xf numFmtId="171" fontId="5" fillId="0" borderId="0" xfId="1" applyNumberFormat="1" applyFont="1" applyAlignment="1" applyProtection="1">
      <alignment horizontal="left"/>
    </xf>
    <xf numFmtId="168" fontId="5" fillId="0" borderId="0" xfId="2" applyNumberFormat="1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72" fontId="11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justify" vertical="top" wrapText="1"/>
    </xf>
    <xf numFmtId="172" fontId="5" fillId="0" borderId="0" xfId="0" applyNumberFormat="1" applyFont="1" applyFill="1" applyBorder="1" applyAlignment="1" applyProtection="1">
      <alignment horizontal="left" vertical="top"/>
    </xf>
    <xf numFmtId="0" fontId="12" fillId="0" borderId="0" xfId="0" applyFont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172" fontId="5" fillId="0" borderId="0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8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72" fontId="5" fillId="0" borderId="8" xfId="0" applyNumberFormat="1" applyFont="1" applyFill="1" applyBorder="1" applyProtection="1"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8" xfId="0" applyFont="1" applyBorder="1" applyProtection="1">
      <protection locked="0"/>
    </xf>
    <xf numFmtId="2" fontId="7" fillId="0" borderId="0" xfId="0" applyNumberFormat="1" applyFont="1" applyAlignment="1" applyProtection="1">
      <alignment vertical="center"/>
      <protection locked="0"/>
    </xf>
    <xf numFmtId="49" fontId="8" fillId="5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wrapText="1"/>
    </xf>
    <xf numFmtId="43" fontId="3" fillId="2" borderId="1" xfId="0" applyNumberFormat="1" applyFont="1" applyFill="1" applyBorder="1" applyAlignment="1" applyProtection="1">
      <alignment horizontal="left" vertical="center" wrapText="1"/>
    </xf>
    <xf numFmtId="43" fontId="3" fillId="2" borderId="2" xfId="0" applyNumberFormat="1" applyFont="1" applyFill="1" applyBorder="1" applyAlignment="1" applyProtection="1">
      <alignment horizontal="left" vertical="center" wrapText="1"/>
    </xf>
    <xf numFmtId="43" fontId="3" fillId="2" borderId="5" xfId="0" applyNumberFormat="1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 indent="8"/>
    </xf>
    <xf numFmtId="0" fontId="3" fillId="3" borderId="4" xfId="0" applyFont="1" applyFill="1" applyBorder="1" applyAlignment="1" applyProtection="1">
      <alignment horizontal="left" vertical="center" wrapText="1" indent="8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justify" vertical="justify" wrapText="1"/>
    </xf>
    <xf numFmtId="0" fontId="3" fillId="2" borderId="2" xfId="0" applyFont="1" applyFill="1" applyBorder="1" applyAlignment="1" applyProtection="1">
      <alignment horizontal="justify" vertical="justify" wrapText="1"/>
    </xf>
    <xf numFmtId="0" fontId="3" fillId="2" borderId="5" xfId="0" applyFont="1" applyFill="1" applyBorder="1" applyAlignment="1" applyProtection="1">
      <alignment horizontal="justify" vertical="justify" wrapText="1"/>
    </xf>
    <xf numFmtId="0" fontId="2" fillId="6" borderId="1" xfId="0" applyFont="1" applyFill="1" applyBorder="1" applyAlignment="1" applyProtection="1">
      <alignment horizontal="left" vertical="center"/>
    </xf>
    <xf numFmtId="0" fontId="2" fillId="6" borderId="2" xfId="0" applyFont="1" applyFill="1" applyBorder="1" applyAlignment="1" applyProtection="1">
      <alignment horizontal="left" vertical="center"/>
    </xf>
    <xf numFmtId="0" fontId="2" fillId="6" borderId="4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topLeftCell="A28" workbookViewId="0">
      <selection activeCell="D47" sqref="D47"/>
    </sheetView>
  </sheetViews>
  <sheetFormatPr defaultRowHeight="15" x14ac:dyDescent="0.25"/>
  <cols>
    <col min="1" max="1" width="8.5703125" customWidth="1"/>
    <col min="2" max="2" width="45.85546875" customWidth="1"/>
    <col min="5" max="5" width="8.28515625" customWidth="1"/>
    <col min="6" max="6" width="8.140625" customWidth="1"/>
    <col min="9" max="9" width="8.5703125" customWidth="1"/>
    <col min="10" max="10" width="8" customWidth="1"/>
    <col min="11" max="11" width="8.28515625" customWidth="1"/>
  </cols>
  <sheetData>
    <row r="1" spans="1:11" x14ac:dyDescent="0.25">
      <c r="A1" s="1"/>
      <c r="B1" s="2"/>
      <c r="C1" s="2"/>
      <c r="D1" s="2"/>
      <c r="E1" s="2"/>
      <c r="F1" s="2"/>
      <c r="G1" s="3"/>
      <c r="H1" s="89" t="s">
        <v>0</v>
      </c>
      <c r="I1" s="89"/>
      <c r="J1" s="89" t="s">
        <v>1</v>
      </c>
      <c r="K1" s="89"/>
    </row>
    <row r="2" spans="1:11" ht="51" x14ac:dyDescent="0.25">
      <c r="A2" s="90" t="s">
        <v>2</v>
      </c>
      <c r="B2" s="91"/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4" t="s">
        <v>8</v>
      </c>
      <c r="I2" s="4" t="s">
        <v>9</v>
      </c>
      <c r="J2" s="4" t="s">
        <v>8</v>
      </c>
      <c r="K2" s="4" t="s">
        <v>9</v>
      </c>
    </row>
    <row r="3" spans="1:11" ht="18" x14ac:dyDescent="0.25">
      <c r="A3" s="92" t="s">
        <v>10</v>
      </c>
      <c r="B3" s="93"/>
      <c r="C3" s="93"/>
      <c r="D3" s="93"/>
      <c r="E3" s="93"/>
      <c r="F3" s="93"/>
      <c r="G3" s="93"/>
      <c r="H3" s="93"/>
      <c r="I3" s="93"/>
      <c r="J3" s="93"/>
      <c r="K3" s="94"/>
    </row>
    <row r="4" spans="1:11" ht="40.5" customHeight="1" x14ac:dyDescent="0.25">
      <c r="A4" s="95" t="s">
        <v>11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ht="25.5" x14ac:dyDescent="0.25">
      <c r="A5" s="7">
        <v>1</v>
      </c>
      <c r="B5" s="8" t="s">
        <v>12</v>
      </c>
      <c r="C5" s="7" t="s">
        <v>13</v>
      </c>
      <c r="D5" s="9">
        <v>8</v>
      </c>
      <c r="E5" s="10">
        <v>0</v>
      </c>
      <c r="F5" s="11">
        <v>0.22</v>
      </c>
      <c r="G5" s="12">
        <f>E5+E5*F5</f>
        <v>0</v>
      </c>
      <c r="H5" s="12">
        <f t="shared" ref="H5:H11" si="0">D5*E5</f>
        <v>0</v>
      </c>
      <c r="I5" s="12">
        <f t="shared" ref="I5:I11" si="1">D5*E5+(D5*E5)*F5</f>
        <v>0</v>
      </c>
      <c r="J5" s="12">
        <f>H5*48</f>
        <v>0</v>
      </c>
      <c r="K5" s="12">
        <f>I5*48</f>
        <v>0</v>
      </c>
    </row>
    <row r="6" spans="1:11" ht="25.5" x14ac:dyDescent="0.25">
      <c r="A6" s="7">
        <v>2</v>
      </c>
      <c r="B6" s="13" t="s">
        <v>14</v>
      </c>
      <c r="C6" s="7" t="s">
        <v>13</v>
      </c>
      <c r="D6" s="9">
        <v>313</v>
      </c>
      <c r="E6" s="10">
        <v>0</v>
      </c>
      <c r="F6" s="11">
        <v>0.22</v>
      </c>
      <c r="G6" s="12">
        <f t="shared" ref="G6:G23" si="2">E6+E6*F6</f>
        <v>0</v>
      </c>
      <c r="H6" s="12">
        <f t="shared" si="0"/>
        <v>0</v>
      </c>
      <c r="I6" s="12">
        <f t="shared" si="1"/>
        <v>0</v>
      </c>
      <c r="J6" s="12">
        <f t="shared" ref="J6:J11" si="3">H6*48</f>
        <v>0</v>
      </c>
      <c r="K6" s="12">
        <f t="shared" ref="K6:K11" si="4">I6*36</f>
        <v>0</v>
      </c>
    </row>
    <row r="7" spans="1:11" ht="25.5" x14ac:dyDescent="0.25">
      <c r="A7" s="7">
        <v>3</v>
      </c>
      <c r="B7" s="8" t="s">
        <v>15</v>
      </c>
      <c r="C7" s="7" t="s">
        <v>13</v>
      </c>
      <c r="D7" s="9">
        <v>2</v>
      </c>
      <c r="E7" s="10">
        <v>0</v>
      </c>
      <c r="F7" s="11">
        <v>0.22</v>
      </c>
      <c r="G7" s="12">
        <f t="shared" si="2"/>
        <v>0</v>
      </c>
      <c r="H7" s="12">
        <f t="shared" si="0"/>
        <v>0</v>
      </c>
      <c r="I7" s="12">
        <f t="shared" si="1"/>
        <v>0</v>
      </c>
      <c r="J7" s="12">
        <f t="shared" si="3"/>
        <v>0</v>
      </c>
      <c r="K7" s="12">
        <f t="shared" si="4"/>
        <v>0</v>
      </c>
    </row>
    <row r="8" spans="1:11" ht="25.5" x14ac:dyDescent="0.25">
      <c r="A8" s="7">
        <v>4</v>
      </c>
      <c r="B8" s="8" t="s">
        <v>16</v>
      </c>
      <c r="C8" s="7" t="s">
        <v>13</v>
      </c>
      <c r="D8" s="9">
        <v>1</v>
      </c>
      <c r="E8" s="10">
        <v>0</v>
      </c>
      <c r="F8" s="11">
        <v>0.22</v>
      </c>
      <c r="G8" s="12">
        <f t="shared" si="2"/>
        <v>0</v>
      </c>
      <c r="H8" s="12">
        <f t="shared" si="0"/>
        <v>0</v>
      </c>
      <c r="I8" s="12">
        <f t="shared" si="1"/>
        <v>0</v>
      </c>
      <c r="J8" s="12">
        <f t="shared" si="3"/>
        <v>0</v>
      </c>
      <c r="K8" s="12">
        <f t="shared" si="4"/>
        <v>0</v>
      </c>
    </row>
    <row r="9" spans="1:11" ht="25.5" x14ac:dyDescent="0.25">
      <c r="A9" s="7">
        <v>5</v>
      </c>
      <c r="B9" s="8" t="s">
        <v>17</v>
      </c>
      <c r="C9" s="7" t="s">
        <v>13</v>
      </c>
      <c r="D9" s="9">
        <v>2</v>
      </c>
      <c r="E9" s="10">
        <v>0</v>
      </c>
      <c r="F9" s="11">
        <v>0.22</v>
      </c>
      <c r="G9" s="12">
        <f t="shared" si="2"/>
        <v>0</v>
      </c>
      <c r="H9" s="12">
        <f t="shared" si="0"/>
        <v>0</v>
      </c>
      <c r="I9" s="12">
        <f t="shared" si="1"/>
        <v>0</v>
      </c>
      <c r="J9" s="12">
        <f t="shared" si="3"/>
        <v>0</v>
      </c>
      <c r="K9" s="12">
        <f t="shared" si="4"/>
        <v>0</v>
      </c>
    </row>
    <row r="10" spans="1:11" ht="25.5" x14ac:dyDescent="0.25">
      <c r="A10" s="7">
        <v>6</v>
      </c>
      <c r="B10" s="8" t="s">
        <v>18</v>
      </c>
      <c r="C10" s="7" t="s">
        <v>13</v>
      </c>
      <c r="D10" s="9">
        <v>2</v>
      </c>
      <c r="E10" s="10">
        <v>0</v>
      </c>
      <c r="F10" s="11">
        <v>0.22</v>
      </c>
      <c r="G10" s="12">
        <f t="shared" si="2"/>
        <v>0</v>
      </c>
      <c r="H10" s="12">
        <f t="shared" si="0"/>
        <v>0</v>
      </c>
      <c r="I10" s="12">
        <f t="shared" si="1"/>
        <v>0</v>
      </c>
      <c r="J10" s="12">
        <f t="shared" si="3"/>
        <v>0</v>
      </c>
      <c r="K10" s="12">
        <f t="shared" si="4"/>
        <v>0</v>
      </c>
    </row>
    <row r="11" spans="1:11" ht="25.5" x14ac:dyDescent="0.25">
      <c r="A11" s="7">
        <v>7</v>
      </c>
      <c r="B11" s="8" t="s">
        <v>19</v>
      </c>
      <c r="C11" s="7" t="s">
        <v>13</v>
      </c>
      <c r="D11" s="9">
        <v>2</v>
      </c>
      <c r="E11" s="10">
        <v>0</v>
      </c>
      <c r="F11" s="11">
        <v>0.22</v>
      </c>
      <c r="G11" s="12">
        <f t="shared" si="2"/>
        <v>0</v>
      </c>
      <c r="H11" s="12">
        <f t="shared" si="0"/>
        <v>0</v>
      </c>
      <c r="I11" s="12">
        <f t="shared" si="1"/>
        <v>0</v>
      </c>
      <c r="J11" s="12">
        <f t="shared" si="3"/>
        <v>0</v>
      </c>
      <c r="K11" s="12">
        <f t="shared" si="4"/>
        <v>0</v>
      </c>
    </row>
    <row r="12" spans="1:11" x14ac:dyDescent="0.25">
      <c r="A12" s="7"/>
      <c r="B12" s="8"/>
      <c r="C12" s="7"/>
      <c r="D12" s="14"/>
      <c r="E12" s="15"/>
      <c r="F12" s="11"/>
      <c r="G12" s="16"/>
      <c r="H12" s="16"/>
      <c r="I12" s="16"/>
      <c r="J12" s="16"/>
      <c r="K12" s="16"/>
    </row>
    <row r="13" spans="1:11" x14ac:dyDescent="0.25">
      <c r="A13" s="86" t="s">
        <v>20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</row>
    <row r="14" spans="1:11" x14ac:dyDescent="0.25">
      <c r="A14" s="17">
        <v>7</v>
      </c>
      <c r="B14" s="18" t="s">
        <v>21</v>
      </c>
      <c r="C14" s="17" t="s">
        <v>22</v>
      </c>
      <c r="D14" s="19">
        <v>400</v>
      </c>
      <c r="E14" s="10">
        <v>0</v>
      </c>
      <c r="F14" s="20">
        <v>0.22</v>
      </c>
      <c r="G14" s="12">
        <f t="shared" si="2"/>
        <v>0</v>
      </c>
      <c r="H14" s="12">
        <f t="shared" ref="H14:H18" si="5">D14*E14</f>
        <v>0</v>
      </c>
      <c r="I14" s="12">
        <f t="shared" ref="I14:I18" si="6">D14*E14+(D14*E14)*F14</f>
        <v>0</v>
      </c>
      <c r="J14" s="12">
        <f>H14*48</f>
        <v>0</v>
      </c>
      <c r="K14" s="12">
        <f>I14*48</f>
        <v>0</v>
      </c>
    </row>
    <row r="15" spans="1:11" x14ac:dyDescent="0.25">
      <c r="A15" s="17">
        <v>8</v>
      </c>
      <c r="B15" s="8" t="s">
        <v>23</v>
      </c>
      <c r="C15" s="7" t="s">
        <v>22</v>
      </c>
      <c r="D15" s="9">
        <v>300</v>
      </c>
      <c r="E15" s="10">
        <v>0</v>
      </c>
      <c r="F15" s="11">
        <v>0.22</v>
      </c>
      <c r="G15" s="12">
        <f t="shared" si="2"/>
        <v>0</v>
      </c>
      <c r="H15" s="12">
        <f t="shared" si="5"/>
        <v>0</v>
      </c>
      <c r="I15" s="12">
        <f t="shared" si="6"/>
        <v>0</v>
      </c>
      <c r="J15" s="12">
        <f t="shared" ref="J15:K18" si="7">H15*48</f>
        <v>0</v>
      </c>
      <c r="K15" s="12">
        <f t="shared" si="7"/>
        <v>0</v>
      </c>
    </row>
    <row r="16" spans="1:11" x14ac:dyDescent="0.25">
      <c r="A16" s="17">
        <v>9</v>
      </c>
      <c r="B16" s="8" t="s">
        <v>24</v>
      </c>
      <c r="C16" s="7" t="s">
        <v>22</v>
      </c>
      <c r="D16" s="9">
        <v>700</v>
      </c>
      <c r="E16" s="10">
        <v>0</v>
      </c>
      <c r="F16" s="11">
        <v>0.22</v>
      </c>
      <c r="G16" s="12">
        <f t="shared" si="2"/>
        <v>0</v>
      </c>
      <c r="H16" s="12">
        <f t="shared" si="5"/>
        <v>0</v>
      </c>
      <c r="I16" s="12">
        <f t="shared" si="6"/>
        <v>0</v>
      </c>
      <c r="J16" s="12">
        <f t="shared" si="7"/>
        <v>0</v>
      </c>
      <c r="K16" s="12">
        <f t="shared" si="7"/>
        <v>0</v>
      </c>
    </row>
    <row r="17" spans="1:11" x14ac:dyDescent="0.25">
      <c r="A17" s="17">
        <v>10</v>
      </c>
      <c r="B17" s="8" t="s">
        <v>25</v>
      </c>
      <c r="C17" s="7" t="s">
        <v>22</v>
      </c>
      <c r="D17" s="9">
        <v>3200</v>
      </c>
      <c r="E17" s="10">
        <v>0</v>
      </c>
      <c r="F17" s="11">
        <v>0.22</v>
      </c>
      <c r="G17" s="12">
        <f t="shared" si="2"/>
        <v>0</v>
      </c>
      <c r="H17" s="12">
        <f t="shared" si="5"/>
        <v>0</v>
      </c>
      <c r="I17" s="12">
        <f t="shared" si="6"/>
        <v>0</v>
      </c>
      <c r="J17" s="12">
        <f t="shared" si="7"/>
        <v>0</v>
      </c>
      <c r="K17" s="12">
        <f t="shared" si="7"/>
        <v>0</v>
      </c>
    </row>
    <row r="18" spans="1:11" ht="25.5" x14ac:dyDescent="0.25">
      <c r="A18" s="17">
        <v>11</v>
      </c>
      <c r="B18" s="8" t="s">
        <v>26</v>
      </c>
      <c r="C18" s="7" t="s">
        <v>22</v>
      </c>
      <c r="D18" s="9">
        <v>1000</v>
      </c>
      <c r="E18" s="10">
        <v>0</v>
      </c>
      <c r="F18" s="11">
        <v>0.22</v>
      </c>
      <c r="G18" s="12">
        <f t="shared" si="2"/>
        <v>0</v>
      </c>
      <c r="H18" s="12">
        <f t="shared" si="5"/>
        <v>0</v>
      </c>
      <c r="I18" s="12">
        <f t="shared" si="6"/>
        <v>0</v>
      </c>
      <c r="J18" s="12">
        <f t="shared" si="7"/>
        <v>0</v>
      </c>
      <c r="K18" s="12">
        <f t="shared" si="7"/>
        <v>0</v>
      </c>
    </row>
    <row r="19" spans="1:11" x14ac:dyDescent="0.25">
      <c r="A19" s="102" t="s">
        <v>66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4"/>
    </row>
    <row r="20" spans="1:11" x14ac:dyDescent="0.25">
      <c r="A20" s="7">
        <v>12</v>
      </c>
      <c r="B20" s="8" t="s">
        <v>27</v>
      </c>
      <c r="C20" s="7" t="s">
        <v>22</v>
      </c>
      <c r="D20" s="9">
        <v>2000</v>
      </c>
      <c r="E20" s="10">
        <v>0</v>
      </c>
      <c r="F20" s="11">
        <v>0.22</v>
      </c>
      <c r="G20" s="12">
        <f t="shared" si="2"/>
        <v>0</v>
      </c>
      <c r="H20" s="12">
        <f>D20*E20</f>
        <v>0</v>
      </c>
      <c r="I20" s="12">
        <f>D20*E20+(D20*E20)*F20</f>
        <v>0</v>
      </c>
      <c r="J20" s="12">
        <f>H20*48</f>
        <v>0</v>
      </c>
      <c r="K20" s="12">
        <f>I20*48</f>
        <v>0</v>
      </c>
    </row>
    <row r="21" spans="1:11" x14ac:dyDescent="0.25">
      <c r="A21" s="7">
        <v>13</v>
      </c>
      <c r="B21" s="8" t="s">
        <v>28</v>
      </c>
      <c r="C21" s="7" t="s">
        <v>22</v>
      </c>
      <c r="D21" s="9">
        <v>750</v>
      </c>
      <c r="E21" s="10">
        <v>0</v>
      </c>
      <c r="F21" s="11">
        <v>0.22</v>
      </c>
      <c r="G21" s="12">
        <f t="shared" si="2"/>
        <v>0</v>
      </c>
      <c r="H21" s="12">
        <f>D21*E21</f>
        <v>0</v>
      </c>
      <c r="I21" s="12">
        <f>D21*E21+(D21*E21)*F21</f>
        <v>0</v>
      </c>
      <c r="J21" s="12">
        <f t="shared" ref="J21:K23" si="8">H21*48</f>
        <v>0</v>
      </c>
      <c r="K21" s="12">
        <f t="shared" si="8"/>
        <v>0</v>
      </c>
    </row>
    <row r="22" spans="1:11" x14ac:dyDescent="0.25">
      <c r="A22" s="7">
        <v>14</v>
      </c>
      <c r="B22" s="8" t="s">
        <v>23</v>
      </c>
      <c r="C22" s="7" t="s">
        <v>22</v>
      </c>
      <c r="D22" s="9">
        <v>200</v>
      </c>
      <c r="E22" s="10">
        <v>0</v>
      </c>
      <c r="F22" s="11">
        <v>0.22</v>
      </c>
      <c r="G22" s="12">
        <f t="shared" si="2"/>
        <v>0</v>
      </c>
      <c r="H22" s="12">
        <f>D22*E22</f>
        <v>0</v>
      </c>
      <c r="I22" s="12">
        <f>D22*E22+(D22*E22)*F22</f>
        <v>0</v>
      </c>
      <c r="J22" s="12">
        <f t="shared" si="8"/>
        <v>0</v>
      </c>
      <c r="K22" s="12">
        <f t="shared" si="8"/>
        <v>0</v>
      </c>
    </row>
    <row r="23" spans="1:11" x14ac:dyDescent="0.25">
      <c r="A23" s="7">
        <v>15</v>
      </c>
      <c r="B23" s="8" t="s">
        <v>29</v>
      </c>
      <c r="C23" s="7" t="s">
        <v>22</v>
      </c>
      <c r="D23" s="9">
        <v>300</v>
      </c>
      <c r="E23" s="10">
        <v>0</v>
      </c>
      <c r="F23" s="11">
        <v>0.22</v>
      </c>
      <c r="G23" s="12">
        <f t="shared" si="2"/>
        <v>0</v>
      </c>
      <c r="H23" s="12">
        <f>D23*E23</f>
        <v>0</v>
      </c>
      <c r="I23" s="12">
        <f>D23*E23+(D23*E23)*F23</f>
        <v>0</v>
      </c>
      <c r="J23" s="12">
        <f t="shared" si="8"/>
        <v>0</v>
      </c>
      <c r="K23" s="12">
        <f t="shared" si="8"/>
        <v>0</v>
      </c>
    </row>
    <row r="24" spans="1:11" x14ac:dyDescent="0.25">
      <c r="A24" s="21"/>
      <c r="B24" s="1" t="s">
        <v>30</v>
      </c>
      <c r="C24" s="2"/>
      <c r="D24" s="2"/>
      <c r="E24" s="2"/>
      <c r="F24" s="22"/>
      <c r="G24" s="23">
        <f>SUM(G5:G11,G14:G18,G20:G23)</f>
        <v>0</v>
      </c>
      <c r="H24" s="23">
        <f>SUM(H5:H11,H14:H18,H20:H23)</f>
        <v>0</v>
      </c>
      <c r="I24" s="23">
        <f>SUM(I5:I11,I14:I18,I20:I23)</f>
        <v>0</v>
      </c>
      <c r="J24" s="23">
        <f>SUM(J5:J11,J14:J18,J20:J23)</f>
        <v>0</v>
      </c>
      <c r="K24" s="23">
        <f>SUM(K5:K11,K14:K18,K20:K23)</f>
        <v>0</v>
      </c>
    </row>
    <row r="25" spans="1:11" x14ac:dyDescent="0.25">
      <c r="A25" s="24"/>
      <c r="B25" s="24"/>
      <c r="C25" s="24"/>
      <c r="D25" s="24"/>
      <c r="E25" s="24"/>
      <c r="F25" s="24"/>
      <c r="G25" s="25"/>
      <c r="H25" s="24"/>
      <c r="I25" s="24"/>
      <c r="J25" s="24"/>
      <c r="K25" s="24"/>
    </row>
    <row r="26" spans="1:11" ht="18" x14ac:dyDescent="0.25">
      <c r="A26" s="92" t="s">
        <v>31</v>
      </c>
      <c r="B26" s="93"/>
      <c r="C26" s="93"/>
      <c r="D26" s="93"/>
      <c r="E26" s="93"/>
      <c r="F26" s="93"/>
      <c r="G26" s="93"/>
      <c r="H26" s="93"/>
      <c r="I26" s="93"/>
      <c r="J26" s="93"/>
      <c r="K26" s="94"/>
    </row>
    <row r="27" spans="1:11" x14ac:dyDescent="0.25">
      <c r="A27" s="102" t="s">
        <v>32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4"/>
    </row>
    <row r="28" spans="1:11" ht="25.5" x14ac:dyDescent="0.25">
      <c r="A28" s="26">
        <v>16</v>
      </c>
      <c r="B28" s="13" t="s">
        <v>33</v>
      </c>
      <c r="C28" s="26" t="s">
        <v>13</v>
      </c>
      <c r="D28" s="14">
        <v>50</v>
      </c>
      <c r="E28" s="10">
        <v>0</v>
      </c>
      <c r="F28" s="11">
        <v>0.22</v>
      </c>
      <c r="G28" s="12">
        <f t="shared" ref="G28:G34" si="9">E28+E28*F28</f>
        <v>0</v>
      </c>
      <c r="H28" s="12">
        <f>D28*E28</f>
        <v>0</v>
      </c>
      <c r="I28" s="12">
        <f>D28*E28+(D28*E28)*F28</f>
        <v>0</v>
      </c>
      <c r="J28" s="12">
        <f>H28*48</f>
        <v>0</v>
      </c>
      <c r="K28" s="12">
        <f>I28*48</f>
        <v>0</v>
      </c>
    </row>
    <row r="29" spans="1:11" ht="25.5" x14ac:dyDescent="0.25">
      <c r="A29" s="26">
        <v>17</v>
      </c>
      <c r="B29" s="13" t="s">
        <v>34</v>
      </c>
      <c r="C29" s="26" t="s">
        <v>22</v>
      </c>
      <c r="D29" s="14">
        <v>300</v>
      </c>
      <c r="E29" s="10">
        <v>0</v>
      </c>
      <c r="F29" s="11">
        <v>0.22</v>
      </c>
      <c r="G29" s="12">
        <f t="shared" si="9"/>
        <v>0</v>
      </c>
      <c r="H29" s="12">
        <f>D29*E29</f>
        <v>0</v>
      </c>
      <c r="I29" s="12">
        <f>D29*E29+(D29*E29)*F29</f>
        <v>0</v>
      </c>
      <c r="J29" s="12">
        <f t="shared" ref="J29:K32" si="10">H29*48</f>
        <v>0</v>
      </c>
      <c r="K29" s="12">
        <f t="shared" si="10"/>
        <v>0</v>
      </c>
    </row>
    <row r="30" spans="1:11" ht="25.5" x14ac:dyDescent="0.25">
      <c r="A30" s="26">
        <v>18</v>
      </c>
      <c r="B30" s="13" t="s">
        <v>35</v>
      </c>
      <c r="C30" s="26" t="s">
        <v>22</v>
      </c>
      <c r="D30" s="14">
        <v>300</v>
      </c>
      <c r="E30" s="10">
        <v>0</v>
      </c>
      <c r="F30" s="11">
        <v>0.22</v>
      </c>
      <c r="G30" s="12">
        <f t="shared" si="9"/>
        <v>0</v>
      </c>
      <c r="H30" s="12">
        <f>D30*E30</f>
        <v>0</v>
      </c>
      <c r="I30" s="12">
        <f>D30*E30+(D30*E30)*F30</f>
        <v>0</v>
      </c>
      <c r="J30" s="12">
        <f t="shared" si="10"/>
        <v>0</v>
      </c>
      <c r="K30" s="12">
        <f t="shared" si="10"/>
        <v>0</v>
      </c>
    </row>
    <row r="31" spans="1:11" x14ac:dyDescent="0.25">
      <c r="A31" s="26">
        <v>19</v>
      </c>
      <c r="B31" s="13" t="s">
        <v>36</v>
      </c>
      <c r="C31" s="26" t="s">
        <v>37</v>
      </c>
      <c r="D31" s="14">
        <v>150</v>
      </c>
      <c r="E31" s="10">
        <v>0</v>
      </c>
      <c r="F31" s="11">
        <v>0.22</v>
      </c>
      <c r="G31" s="12">
        <f t="shared" si="9"/>
        <v>0</v>
      </c>
      <c r="H31" s="12">
        <f>D31*E31</f>
        <v>0</v>
      </c>
      <c r="I31" s="12">
        <f>D31*E31+(D31*E31)*F31</f>
        <v>0</v>
      </c>
      <c r="J31" s="12">
        <f t="shared" si="10"/>
        <v>0</v>
      </c>
      <c r="K31" s="12">
        <f t="shared" si="10"/>
        <v>0</v>
      </c>
    </row>
    <row r="32" spans="1:11" ht="25.5" x14ac:dyDescent="0.25">
      <c r="A32" s="26">
        <v>20</v>
      </c>
      <c r="B32" s="13" t="s">
        <v>38</v>
      </c>
      <c r="C32" s="26" t="s">
        <v>13</v>
      </c>
      <c r="D32" s="14">
        <v>5</v>
      </c>
      <c r="E32" s="10">
        <v>0</v>
      </c>
      <c r="F32" s="11">
        <v>0.22</v>
      </c>
      <c r="G32" s="12">
        <f t="shared" si="9"/>
        <v>0</v>
      </c>
      <c r="H32" s="12">
        <f>D32*E32</f>
        <v>0</v>
      </c>
      <c r="I32" s="12">
        <f>D32*E32+(D32*E32)*F32</f>
        <v>0</v>
      </c>
      <c r="J32" s="12">
        <f t="shared" si="10"/>
        <v>0</v>
      </c>
      <c r="K32" s="12">
        <f t="shared" si="10"/>
        <v>0</v>
      </c>
    </row>
    <row r="33" spans="1:11" x14ac:dyDescent="0.25">
      <c r="A33" s="102" t="s">
        <v>39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4"/>
    </row>
    <row r="34" spans="1:11" ht="25.5" x14ac:dyDescent="0.25">
      <c r="A34" s="26">
        <v>21</v>
      </c>
      <c r="B34" s="13" t="s">
        <v>40</v>
      </c>
      <c r="C34" s="26" t="s">
        <v>13</v>
      </c>
      <c r="D34" s="14">
        <v>15</v>
      </c>
      <c r="E34" s="10">
        <v>0</v>
      </c>
      <c r="F34" s="27">
        <v>0.22</v>
      </c>
      <c r="G34" s="28">
        <f t="shared" si="9"/>
        <v>0</v>
      </c>
      <c r="H34" s="28">
        <f>D34*E34</f>
        <v>0</v>
      </c>
      <c r="I34" s="28">
        <f>D34*E34+(D34*E34)*F34</f>
        <v>0</v>
      </c>
      <c r="J34" s="28">
        <f t="shared" ref="J34:K34" si="11">H34*48</f>
        <v>0</v>
      </c>
      <c r="K34" s="28">
        <f t="shared" si="11"/>
        <v>0</v>
      </c>
    </row>
    <row r="35" spans="1:11" x14ac:dyDescent="0.25">
      <c r="A35" s="21"/>
      <c r="B35" s="29" t="s">
        <v>41</v>
      </c>
      <c r="C35" s="29"/>
      <c r="D35" s="29"/>
      <c r="E35" s="29"/>
      <c r="F35" s="29"/>
      <c r="G35" s="23">
        <f>SUM(G28:G32,G34:G34)</f>
        <v>0</v>
      </c>
      <c r="H35" s="23">
        <f>SUM(H28:H32,H34:H34)</f>
        <v>0</v>
      </c>
      <c r="I35" s="23">
        <f>SUM(I28:I32,I34:I34)</f>
        <v>0</v>
      </c>
      <c r="J35" s="23">
        <f>SUM(J28:J32,J34:J34)</f>
        <v>0</v>
      </c>
      <c r="K35" s="23">
        <f>SUM(K28:K32,K34:K34)</f>
        <v>0</v>
      </c>
    </row>
    <row r="36" spans="1:11" x14ac:dyDescent="0.25">
      <c r="A36" s="30"/>
      <c r="B36" s="30"/>
      <c r="C36" s="30"/>
      <c r="D36" s="30"/>
      <c r="E36" s="30"/>
      <c r="F36" s="30"/>
      <c r="G36" s="31"/>
      <c r="H36" s="30"/>
      <c r="I36" s="30"/>
      <c r="J36" s="30"/>
      <c r="K36" s="30"/>
    </row>
    <row r="37" spans="1:11" ht="18" x14ac:dyDescent="0.25">
      <c r="A37" s="92" t="s">
        <v>69</v>
      </c>
      <c r="B37" s="93"/>
      <c r="C37" s="93"/>
      <c r="D37" s="93"/>
      <c r="E37" s="93"/>
      <c r="F37" s="93"/>
      <c r="G37" s="93"/>
      <c r="H37" s="93"/>
      <c r="I37" s="93"/>
      <c r="J37" s="93"/>
      <c r="K37" s="105"/>
    </row>
    <row r="38" spans="1:11" x14ac:dyDescent="0.25">
      <c r="A38" s="102" t="s">
        <v>42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6"/>
    </row>
    <row r="39" spans="1:11" x14ac:dyDescent="0.25">
      <c r="A39" s="32">
        <v>22</v>
      </c>
      <c r="B39" s="33" t="s">
        <v>43</v>
      </c>
      <c r="C39" s="26" t="s">
        <v>44</v>
      </c>
      <c r="D39" s="34">
        <v>1</v>
      </c>
      <c r="E39" s="10">
        <v>0</v>
      </c>
      <c r="F39" s="27">
        <v>0.22</v>
      </c>
      <c r="G39" s="12">
        <f t="shared" ref="G39:G40" si="12">E39+E39*F39</f>
        <v>0</v>
      </c>
      <c r="H39" s="12">
        <f>D39*E39</f>
        <v>0</v>
      </c>
      <c r="I39" s="12">
        <f>D39*E39+(D39*E39)*F39</f>
        <v>0</v>
      </c>
      <c r="J39" s="12">
        <f>H39*48</f>
        <v>0</v>
      </c>
      <c r="K39" s="12">
        <f>I39*48</f>
        <v>0</v>
      </c>
    </row>
    <row r="40" spans="1:11" x14ac:dyDescent="0.25">
      <c r="A40" s="32">
        <v>23</v>
      </c>
      <c r="B40" s="33" t="s">
        <v>45</v>
      </c>
      <c r="C40" s="26" t="s">
        <v>44</v>
      </c>
      <c r="D40" s="34">
        <v>2</v>
      </c>
      <c r="E40" s="10">
        <v>0</v>
      </c>
      <c r="F40" s="27">
        <v>0.22</v>
      </c>
      <c r="G40" s="12">
        <f t="shared" si="12"/>
        <v>0</v>
      </c>
      <c r="H40" s="12">
        <f>D40*E40</f>
        <v>0</v>
      </c>
      <c r="I40" s="12">
        <f>D40*E40+(D40*E40)*F40</f>
        <v>0</v>
      </c>
      <c r="J40" s="12">
        <f t="shared" ref="J40:K52" si="13">H40*48</f>
        <v>0</v>
      </c>
      <c r="K40" s="12">
        <f t="shared" si="13"/>
        <v>0</v>
      </c>
    </row>
    <row r="41" spans="1:11" x14ac:dyDescent="0.25">
      <c r="A41" s="32">
        <v>24</v>
      </c>
      <c r="B41" s="33" t="s">
        <v>46</v>
      </c>
      <c r="C41" s="26" t="s">
        <v>44</v>
      </c>
      <c r="D41" s="9">
        <v>3</v>
      </c>
      <c r="E41" s="10">
        <v>0</v>
      </c>
      <c r="F41" s="27">
        <v>0.22</v>
      </c>
      <c r="G41" s="12">
        <f>E41+E41*F41</f>
        <v>0</v>
      </c>
      <c r="H41" s="12">
        <f>D41*E41</f>
        <v>0</v>
      </c>
      <c r="I41" s="12">
        <f>D41*E41+(D41*E41)*F41</f>
        <v>0</v>
      </c>
      <c r="J41" s="12">
        <f t="shared" si="13"/>
        <v>0</v>
      </c>
      <c r="K41" s="12">
        <f t="shared" si="13"/>
        <v>0</v>
      </c>
    </row>
    <row r="42" spans="1:11" x14ac:dyDescent="0.25">
      <c r="A42" s="84" t="s">
        <v>71</v>
      </c>
      <c r="B42" s="33" t="s">
        <v>47</v>
      </c>
      <c r="C42" s="26" t="s">
        <v>44</v>
      </c>
      <c r="D42" s="34">
        <v>1</v>
      </c>
      <c r="E42" s="10">
        <v>0</v>
      </c>
      <c r="F42" s="27">
        <v>0.22</v>
      </c>
      <c r="G42" s="12">
        <f t="shared" ref="G42:G52" si="14">E42+E42*F42</f>
        <v>0</v>
      </c>
      <c r="H42" s="12">
        <f t="shared" ref="H42:H52" si="15">D42*E42</f>
        <v>0</v>
      </c>
      <c r="I42" s="12">
        <f t="shared" ref="I42:I52" si="16">D42*E42+(D42*E42)*F42</f>
        <v>0</v>
      </c>
      <c r="J42" s="12">
        <f t="shared" si="13"/>
        <v>0</v>
      </c>
      <c r="K42" s="12">
        <f t="shared" si="13"/>
        <v>0</v>
      </c>
    </row>
    <row r="43" spans="1:11" x14ac:dyDescent="0.25">
      <c r="A43" s="84" t="s">
        <v>72</v>
      </c>
      <c r="B43" s="33" t="s">
        <v>48</v>
      </c>
      <c r="C43" s="26" t="s">
        <v>44</v>
      </c>
      <c r="D43" s="34">
        <v>3</v>
      </c>
      <c r="E43" s="10">
        <v>0</v>
      </c>
      <c r="F43" s="27">
        <v>0.22</v>
      </c>
      <c r="G43" s="12">
        <f t="shared" si="14"/>
        <v>0</v>
      </c>
      <c r="H43" s="12">
        <f t="shared" si="15"/>
        <v>0</v>
      </c>
      <c r="I43" s="12">
        <f t="shared" si="16"/>
        <v>0</v>
      </c>
      <c r="J43" s="12">
        <f t="shared" si="13"/>
        <v>0</v>
      </c>
      <c r="K43" s="12">
        <f t="shared" si="13"/>
        <v>0</v>
      </c>
    </row>
    <row r="44" spans="1:11" x14ac:dyDescent="0.25">
      <c r="A44" s="84" t="s">
        <v>77</v>
      </c>
      <c r="B44" s="33" t="s">
        <v>49</v>
      </c>
      <c r="C44" s="26" t="s">
        <v>44</v>
      </c>
      <c r="D44" s="34">
        <v>2</v>
      </c>
      <c r="E44" s="10">
        <v>0</v>
      </c>
      <c r="F44" s="27">
        <v>0.22</v>
      </c>
      <c r="G44" s="12">
        <f t="shared" si="14"/>
        <v>0</v>
      </c>
      <c r="H44" s="12">
        <f t="shared" si="15"/>
        <v>0</v>
      </c>
      <c r="I44" s="12">
        <f t="shared" si="16"/>
        <v>0</v>
      </c>
      <c r="J44" s="12">
        <f t="shared" si="13"/>
        <v>0</v>
      </c>
      <c r="K44" s="12">
        <f t="shared" si="13"/>
        <v>0</v>
      </c>
    </row>
    <row r="45" spans="1:11" x14ac:dyDescent="0.25">
      <c r="A45" s="84" t="s">
        <v>78</v>
      </c>
      <c r="B45" s="33" t="s">
        <v>50</v>
      </c>
      <c r="C45" s="26" t="s">
        <v>44</v>
      </c>
      <c r="D45" s="34">
        <v>6</v>
      </c>
      <c r="E45" s="10">
        <v>0</v>
      </c>
      <c r="F45" s="27">
        <v>0.22</v>
      </c>
      <c r="G45" s="12">
        <f t="shared" si="14"/>
        <v>0</v>
      </c>
      <c r="H45" s="12">
        <f t="shared" si="15"/>
        <v>0</v>
      </c>
      <c r="I45" s="12">
        <f t="shared" si="16"/>
        <v>0</v>
      </c>
      <c r="J45" s="12">
        <f t="shared" si="13"/>
        <v>0</v>
      </c>
      <c r="K45" s="12">
        <f t="shared" si="13"/>
        <v>0</v>
      </c>
    </row>
    <row r="46" spans="1:11" x14ac:dyDescent="0.25">
      <c r="A46" s="84" t="s">
        <v>73</v>
      </c>
      <c r="B46" s="33" t="s">
        <v>51</v>
      </c>
      <c r="C46" s="26" t="s">
        <v>44</v>
      </c>
      <c r="D46" s="9">
        <v>14</v>
      </c>
      <c r="E46" s="10">
        <v>0</v>
      </c>
      <c r="F46" s="27">
        <v>0.22</v>
      </c>
      <c r="G46" s="12">
        <f t="shared" ref="G46" si="17">E46+E46*F46</f>
        <v>0</v>
      </c>
      <c r="H46" s="12">
        <f t="shared" ref="H46" si="18">D46*E46</f>
        <v>0</v>
      </c>
      <c r="I46" s="12">
        <f t="shared" ref="I46" si="19">D46*E46+(D46*E46)*F46</f>
        <v>0</v>
      </c>
      <c r="J46" s="12">
        <f t="shared" ref="J46" si="20">H46*48</f>
        <v>0</v>
      </c>
      <c r="K46" s="12">
        <f t="shared" ref="K46" si="21">I46*48</f>
        <v>0</v>
      </c>
    </row>
    <row r="47" spans="1:11" ht="26.25" x14ac:dyDescent="0.25">
      <c r="A47" s="84" t="s">
        <v>76</v>
      </c>
      <c r="B47" s="85" t="s">
        <v>81</v>
      </c>
      <c r="C47" s="26" t="s">
        <v>44</v>
      </c>
      <c r="D47" s="9">
        <v>4</v>
      </c>
      <c r="E47" s="10">
        <v>0</v>
      </c>
      <c r="F47" s="27">
        <v>0.22</v>
      </c>
      <c r="G47" s="12">
        <f t="shared" si="14"/>
        <v>0</v>
      </c>
      <c r="H47" s="12">
        <f t="shared" si="15"/>
        <v>0</v>
      </c>
      <c r="I47" s="12">
        <f t="shared" si="16"/>
        <v>0</v>
      </c>
      <c r="J47" s="12">
        <f t="shared" si="13"/>
        <v>0</v>
      </c>
      <c r="K47" s="12">
        <f t="shared" si="13"/>
        <v>0</v>
      </c>
    </row>
    <row r="48" spans="1:11" ht="26.25" x14ac:dyDescent="0.25">
      <c r="A48" s="84" t="s">
        <v>79</v>
      </c>
      <c r="B48" s="85" t="s">
        <v>80</v>
      </c>
      <c r="C48" s="26" t="s">
        <v>44</v>
      </c>
      <c r="D48" s="34">
        <v>1</v>
      </c>
      <c r="E48" s="10">
        <v>0</v>
      </c>
      <c r="F48" s="27">
        <v>0.22</v>
      </c>
      <c r="G48" s="12">
        <f t="shared" si="14"/>
        <v>0</v>
      </c>
      <c r="H48" s="12">
        <f t="shared" si="15"/>
        <v>0</v>
      </c>
      <c r="I48" s="12">
        <f t="shared" si="16"/>
        <v>0</v>
      </c>
      <c r="J48" s="12">
        <f t="shared" si="13"/>
        <v>0</v>
      </c>
      <c r="K48" s="12">
        <f t="shared" si="13"/>
        <v>0</v>
      </c>
    </row>
    <row r="49" spans="1:11" x14ac:dyDescent="0.25">
      <c r="A49" s="84" t="s">
        <v>74</v>
      </c>
      <c r="B49" s="33" t="s">
        <v>68</v>
      </c>
      <c r="C49" s="26" t="s">
        <v>44</v>
      </c>
      <c r="D49" s="34">
        <v>4</v>
      </c>
      <c r="E49" s="10">
        <v>0</v>
      </c>
      <c r="F49" s="27">
        <v>0.22</v>
      </c>
      <c r="G49" s="12">
        <f t="shared" ref="G49" si="22">E49+E49*F49</f>
        <v>0</v>
      </c>
      <c r="H49" s="12">
        <f t="shared" ref="H49" si="23">D49*E49</f>
        <v>0</v>
      </c>
      <c r="I49" s="12">
        <f t="shared" ref="I49" si="24">D49*E49+(D49*E49)*F49</f>
        <v>0</v>
      </c>
      <c r="J49" s="12">
        <f t="shared" ref="J49" si="25">H49*48</f>
        <v>0</v>
      </c>
      <c r="K49" s="12">
        <f t="shared" ref="K49" si="26">I49*48</f>
        <v>0</v>
      </c>
    </row>
    <row r="50" spans="1:11" x14ac:dyDescent="0.25">
      <c r="A50" s="84" t="s">
        <v>75</v>
      </c>
      <c r="B50" s="33" t="s">
        <v>83</v>
      </c>
      <c r="C50" s="26" t="s">
        <v>44</v>
      </c>
      <c r="D50" s="34">
        <v>4</v>
      </c>
      <c r="E50" s="10">
        <v>0</v>
      </c>
      <c r="F50" s="27">
        <v>0.22</v>
      </c>
      <c r="G50" s="12">
        <f t="shared" si="14"/>
        <v>0</v>
      </c>
      <c r="H50" s="12">
        <f t="shared" si="15"/>
        <v>0</v>
      </c>
      <c r="I50" s="12">
        <f t="shared" si="16"/>
        <v>0</v>
      </c>
      <c r="J50" s="12">
        <f t="shared" si="13"/>
        <v>0</v>
      </c>
      <c r="K50" s="12">
        <f t="shared" si="13"/>
        <v>0</v>
      </c>
    </row>
    <row r="51" spans="1:11" ht="39" x14ac:dyDescent="0.25">
      <c r="A51" s="32">
        <v>27</v>
      </c>
      <c r="B51" s="85" t="s">
        <v>82</v>
      </c>
      <c r="C51" s="26" t="s">
        <v>44</v>
      </c>
      <c r="D51" s="34">
        <v>1</v>
      </c>
      <c r="E51" s="10">
        <v>0</v>
      </c>
      <c r="F51" s="27">
        <v>0.22</v>
      </c>
      <c r="G51" s="12">
        <f t="shared" si="14"/>
        <v>0</v>
      </c>
      <c r="H51" s="12">
        <f t="shared" ref="H51" si="27">D51*E51</f>
        <v>0</v>
      </c>
      <c r="I51" s="12">
        <f t="shared" ref="I51" si="28">D51*E51+(D51*E51)*F51</f>
        <v>0</v>
      </c>
      <c r="J51" s="12">
        <f t="shared" ref="J51" si="29">H51*48</f>
        <v>0</v>
      </c>
      <c r="K51" s="12">
        <f t="shared" ref="K51" si="30">I51*48</f>
        <v>0</v>
      </c>
    </row>
    <row r="52" spans="1:11" x14ac:dyDescent="0.25">
      <c r="A52" s="32">
        <v>28</v>
      </c>
      <c r="B52" s="33" t="s">
        <v>52</v>
      </c>
      <c r="C52" s="26" t="s">
        <v>44</v>
      </c>
      <c r="D52" s="34">
        <v>1</v>
      </c>
      <c r="E52" s="10">
        <v>0</v>
      </c>
      <c r="F52" s="27">
        <v>0.22</v>
      </c>
      <c r="G52" s="12">
        <f t="shared" si="14"/>
        <v>0</v>
      </c>
      <c r="H52" s="12">
        <f t="shared" si="15"/>
        <v>0</v>
      </c>
      <c r="I52" s="12">
        <f t="shared" si="16"/>
        <v>0</v>
      </c>
      <c r="J52" s="12">
        <f t="shared" si="13"/>
        <v>0</v>
      </c>
      <c r="K52" s="12">
        <f t="shared" si="13"/>
        <v>0</v>
      </c>
    </row>
    <row r="53" spans="1:11" x14ac:dyDescent="0.25">
      <c r="A53" s="21"/>
      <c r="B53" s="29" t="s">
        <v>53</v>
      </c>
      <c r="C53" s="29"/>
      <c r="D53" s="29"/>
      <c r="E53" s="29"/>
      <c r="F53" s="29"/>
      <c r="G53" s="23">
        <f>SUM(G39:G52)</f>
        <v>0</v>
      </c>
      <c r="H53" s="23">
        <f t="shared" ref="H53:K53" si="31">SUM(H39:H52)</f>
        <v>0</v>
      </c>
      <c r="I53" s="23">
        <f t="shared" si="31"/>
        <v>0</v>
      </c>
      <c r="J53" s="23">
        <f t="shared" si="31"/>
        <v>0</v>
      </c>
      <c r="K53" s="23">
        <f t="shared" si="31"/>
        <v>0</v>
      </c>
    </row>
    <row r="54" spans="1:11" x14ac:dyDescent="0.25">
      <c r="A54" s="30"/>
      <c r="B54" s="35"/>
      <c r="C54" s="35"/>
      <c r="D54" s="35"/>
      <c r="E54" s="35"/>
      <c r="F54" s="35"/>
      <c r="G54" s="36"/>
      <c r="H54" s="35"/>
      <c r="I54" s="35"/>
      <c r="J54" s="30"/>
      <c r="K54" s="30"/>
    </row>
    <row r="55" spans="1:11" x14ac:dyDescent="0.25">
      <c r="A55" s="37">
        <v>29</v>
      </c>
      <c r="B55" s="98" t="s">
        <v>54</v>
      </c>
      <c r="C55" s="99"/>
      <c r="D55" s="99"/>
      <c r="E55" s="99"/>
      <c r="F55" s="99"/>
      <c r="G55" s="99"/>
      <c r="H55" s="99"/>
      <c r="I55" s="100"/>
      <c r="J55" s="38" t="s">
        <v>55</v>
      </c>
      <c r="K55" s="39">
        <f>J53+J35+J24</f>
        <v>0</v>
      </c>
    </row>
    <row r="56" spans="1:11" x14ac:dyDescent="0.25">
      <c r="A56" s="24"/>
      <c r="B56" s="24"/>
      <c r="C56" s="24"/>
      <c r="D56" s="24"/>
      <c r="E56" s="24"/>
      <c r="F56" s="24"/>
      <c r="G56" s="25"/>
      <c r="H56" s="24"/>
      <c r="I56" s="24"/>
      <c r="J56" s="24"/>
      <c r="K56" s="24"/>
    </row>
    <row r="57" spans="1:11" x14ac:dyDescent="0.25">
      <c r="A57" s="37">
        <v>30</v>
      </c>
      <c r="B57" s="98" t="s">
        <v>54</v>
      </c>
      <c r="C57" s="99"/>
      <c r="D57" s="99"/>
      <c r="E57" s="99"/>
      <c r="F57" s="99"/>
      <c r="G57" s="99"/>
      <c r="H57" s="99"/>
      <c r="I57" s="100"/>
      <c r="J57" s="38" t="s">
        <v>55</v>
      </c>
      <c r="K57" s="39">
        <f>K53+K35+K24</f>
        <v>0</v>
      </c>
    </row>
    <row r="58" spans="1:11" x14ac:dyDescent="0.25">
      <c r="A58" s="40"/>
      <c r="B58" s="41"/>
      <c r="C58" s="42"/>
      <c r="D58" s="42"/>
      <c r="E58" s="42"/>
      <c r="F58" s="42"/>
      <c r="G58" s="42"/>
      <c r="H58" s="42"/>
      <c r="I58" s="43"/>
      <c r="J58" s="44"/>
      <c r="K58" s="45"/>
    </row>
    <row r="59" spans="1:11" x14ac:dyDescent="0.25">
      <c r="A59" s="46">
        <v>31</v>
      </c>
      <c r="B59" s="47" t="s">
        <v>70</v>
      </c>
      <c r="C59" s="48"/>
      <c r="D59" s="48"/>
      <c r="E59" s="48"/>
      <c r="F59" s="48"/>
      <c r="G59" s="49" t="s">
        <v>56</v>
      </c>
      <c r="H59" s="50"/>
      <c r="I59" s="51"/>
      <c r="J59" s="51"/>
      <c r="K59" s="51"/>
    </row>
    <row r="60" spans="1:11" x14ac:dyDescent="0.25">
      <c r="A60" s="24"/>
      <c r="B60" s="24"/>
      <c r="C60" s="24"/>
      <c r="D60" s="24"/>
      <c r="E60" s="24"/>
      <c r="F60" s="24"/>
      <c r="G60" s="25"/>
      <c r="H60" s="52"/>
      <c r="I60" s="52"/>
      <c r="J60" s="52"/>
      <c r="K60" s="52"/>
    </row>
    <row r="61" spans="1:11" x14ac:dyDescent="0.25">
      <c r="A61" s="46">
        <v>32</v>
      </c>
      <c r="B61" s="47" t="s">
        <v>57</v>
      </c>
      <c r="C61" s="48"/>
      <c r="D61" s="48"/>
      <c r="E61" s="48"/>
      <c r="F61" s="48"/>
      <c r="G61" s="49" t="s">
        <v>58</v>
      </c>
      <c r="H61" s="53"/>
      <c r="I61" s="51"/>
      <c r="J61" s="51"/>
      <c r="K61" s="51"/>
    </row>
    <row r="62" spans="1:11" x14ac:dyDescent="0.25">
      <c r="A62" s="24"/>
      <c r="B62" s="24"/>
      <c r="C62" s="24"/>
      <c r="D62" s="24"/>
      <c r="E62" s="24"/>
      <c r="F62" s="24"/>
      <c r="G62" s="25"/>
      <c r="H62" s="52"/>
      <c r="I62" s="52"/>
      <c r="J62" s="52"/>
      <c r="K62" s="52"/>
    </row>
    <row r="63" spans="1:11" x14ac:dyDescent="0.25">
      <c r="A63" s="46">
        <v>33</v>
      </c>
      <c r="B63" s="47" t="s">
        <v>67</v>
      </c>
      <c r="C63" s="48"/>
      <c r="D63" s="48"/>
      <c r="E63" s="48"/>
      <c r="F63" s="48"/>
      <c r="G63" s="49" t="s">
        <v>58</v>
      </c>
      <c r="H63" s="53"/>
      <c r="I63" s="52"/>
      <c r="J63" s="52"/>
      <c r="K63" s="52"/>
    </row>
    <row r="64" spans="1:11" x14ac:dyDescent="0.25">
      <c r="A64" s="24"/>
      <c r="B64" s="24"/>
      <c r="C64" s="24"/>
      <c r="D64" s="24"/>
      <c r="E64" s="24"/>
      <c r="F64" s="24"/>
      <c r="G64" s="25"/>
      <c r="H64" s="52"/>
      <c r="I64" s="52"/>
      <c r="J64" s="52"/>
      <c r="K64" s="52"/>
    </row>
    <row r="65" spans="1:11" x14ac:dyDescent="0.25">
      <c r="A65" s="54"/>
      <c r="B65" s="54"/>
      <c r="C65" s="54"/>
      <c r="D65" s="54"/>
      <c r="E65" s="54"/>
      <c r="F65" s="54"/>
      <c r="G65" s="54"/>
      <c r="H65" s="55"/>
      <c r="I65" s="55"/>
      <c r="J65" s="56"/>
      <c r="K65" s="56"/>
    </row>
    <row r="66" spans="1:11" x14ac:dyDescent="0.25">
      <c r="A66" s="57"/>
      <c r="B66" s="58"/>
      <c r="C66" s="58"/>
      <c r="D66" s="59"/>
      <c r="E66" s="59"/>
      <c r="F66" s="60"/>
      <c r="G66" s="61"/>
      <c r="H66" s="62"/>
      <c r="I66" s="62"/>
      <c r="J66" s="62"/>
      <c r="K66" s="62"/>
    </row>
    <row r="67" spans="1:11" x14ac:dyDescent="0.25">
      <c r="A67" s="63" t="s">
        <v>59</v>
      </c>
      <c r="B67" s="63"/>
      <c r="C67" s="63"/>
      <c r="D67" s="63"/>
      <c r="E67" s="63"/>
      <c r="F67" s="63"/>
      <c r="G67" s="64"/>
      <c r="H67" s="62"/>
      <c r="I67" s="62"/>
      <c r="J67" s="62"/>
      <c r="K67" s="62"/>
    </row>
    <row r="68" spans="1:11" x14ac:dyDescent="0.25">
      <c r="A68" s="63"/>
      <c r="B68" s="63"/>
      <c r="C68" s="63"/>
      <c r="D68" s="63"/>
      <c r="E68" s="63"/>
      <c r="F68" s="63"/>
      <c r="G68" s="64"/>
      <c r="H68" s="62"/>
      <c r="I68" s="62"/>
      <c r="J68" s="62"/>
      <c r="K68" s="62"/>
    </row>
    <row r="69" spans="1:11" x14ac:dyDescent="0.25">
      <c r="A69" s="63" t="s">
        <v>60</v>
      </c>
      <c r="B69" s="63"/>
      <c r="C69" s="63"/>
      <c r="D69" s="63"/>
      <c r="E69" s="63"/>
      <c r="F69" s="63"/>
      <c r="G69" s="64"/>
      <c r="H69" s="62"/>
      <c r="I69" s="62"/>
      <c r="J69" s="62"/>
      <c r="K69" s="62"/>
    </row>
    <row r="70" spans="1:11" x14ac:dyDescent="0.25">
      <c r="A70" s="63"/>
      <c r="B70" s="63"/>
      <c r="C70" s="63"/>
      <c r="D70" s="63"/>
      <c r="E70" s="63"/>
      <c r="F70" s="63"/>
      <c r="G70" s="64"/>
      <c r="H70" s="62"/>
      <c r="I70" s="62"/>
      <c r="J70" s="62"/>
      <c r="K70" s="62"/>
    </row>
    <row r="71" spans="1:11" x14ac:dyDescent="0.25">
      <c r="A71" s="63" t="s">
        <v>61</v>
      </c>
      <c r="B71" s="63"/>
      <c r="C71" s="63"/>
      <c r="D71" s="63"/>
      <c r="E71" s="63"/>
      <c r="F71" s="63"/>
      <c r="G71" s="64"/>
      <c r="H71" s="62"/>
      <c r="I71" s="62"/>
      <c r="J71" s="62"/>
      <c r="K71" s="62"/>
    </row>
    <row r="72" spans="1:11" x14ac:dyDescent="0.25">
      <c r="A72" s="65"/>
      <c r="B72" s="65"/>
      <c r="C72" s="65"/>
      <c r="D72" s="65"/>
      <c r="E72" s="65"/>
      <c r="F72" s="65"/>
      <c r="G72" s="66"/>
      <c r="H72" s="62"/>
      <c r="I72" s="62"/>
      <c r="J72" s="62"/>
      <c r="K72" s="62"/>
    </row>
    <row r="73" spans="1:11" x14ac:dyDescent="0.25">
      <c r="A73" s="63" t="s">
        <v>62</v>
      </c>
      <c r="B73" s="67"/>
      <c r="C73" s="67"/>
      <c r="D73" s="67"/>
      <c r="E73" s="67"/>
      <c r="F73" s="68"/>
      <c r="G73" s="64"/>
      <c r="H73" s="62"/>
      <c r="I73" s="62"/>
      <c r="J73" s="62"/>
      <c r="K73" s="62"/>
    </row>
    <row r="74" spans="1:11" x14ac:dyDescent="0.25">
      <c r="A74" s="69"/>
      <c r="B74" s="70"/>
      <c r="C74" s="70"/>
      <c r="D74" s="70"/>
      <c r="E74" s="70"/>
      <c r="F74" s="70"/>
      <c r="G74" s="70"/>
      <c r="H74" s="71" t="s">
        <v>63</v>
      </c>
      <c r="I74" s="64"/>
      <c r="J74" s="61"/>
      <c r="K74" s="72"/>
    </row>
    <row r="75" spans="1:11" x14ac:dyDescent="0.25">
      <c r="A75" s="73"/>
      <c r="B75" s="74"/>
      <c r="C75" s="74"/>
      <c r="D75" s="74"/>
      <c r="E75" s="74"/>
      <c r="F75" s="74"/>
      <c r="G75" s="74"/>
      <c r="H75" s="75"/>
      <c r="I75" s="76"/>
      <c r="J75" s="62"/>
      <c r="K75" s="72"/>
    </row>
    <row r="76" spans="1:11" x14ac:dyDescent="0.25">
      <c r="A76" s="77" t="s">
        <v>64</v>
      </c>
      <c r="B76" s="78"/>
      <c r="C76" s="79" t="s">
        <v>65</v>
      </c>
      <c r="D76" s="101"/>
      <c r="E76" s="101"/>
      <c r="F76" s="74"/>
      <c r="G76" s="74"/>
      <c r="H76" s="80"/>
      <c r="I76" s="81"/>
      <c r="J76" s="82"/>
      <c r="K76" s="72"/>
    </row>
    <row r="77" spans="1:11" x14ac:dyDescent="0.25">
      <c r="A77" s="52"/>
      <c r="B77" s="52"/>
      <c r="C77" s="52"/>
      <c r="D77" s="52"/>
      <c r="E77" s="52"/>
      <c r="F77" s="83"/>
      <c r="G77" s="52"/>
      <c r="H77" s="52"/>
      <c r="I77" s="52"/>
      <c r="J77" s="52"/>
      <c r="K77" s="52"/>
    </row>
  </sheetData>
  <mergeCells count="15">
    <mergeCell ref="B55:I55"/>
    <mergeCell ref="B57:I57"/>
    <mergeCell ref="D76:E76"/>
    <mergeCell ref="A19:K19"/>
    <mergeCell ref="A26:K26"/>
    <mergeCell ref="A27:K27"/>
    <mergeCell ref="A33:K33"/>
    <mergeCell ref="A37:K37"/>
    <mergeCell ref="A38:K38"/>
    <mergeCell ref="A13:K13"/>
    <mergeCell ref="H1:I1"/>
    <mergeCell ref="J1:K1"/>
    <mergeCell ref="A2:B2"/>
    <mergeCell ref="A3:K3"/>
    <mergeCell ref="A4:K4"/>
  </mergeCells>
  <pageMargins left="0.7" right="0.24" top="0.49" bottom="0.4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Češnovar, Tone</dc:creator>
  <cp:lastModifiedBy>Grošelj, Sonja</cp:lastModifiedBy>
  <cp:lastPrinted>2017-07-03T13:56:24Z</cp:lastPrinted>
  <dcterms:created xsi:type="dcterms:W3CDTF">2017-04-14T07:50:06Z</dcterms:created>
  <dcterms:modified xsi:type="dcterms:W3CDTF">2017-07-14T11:14:12Z</dcterms:modified>
</cp:coreProperties>
</file>